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треблениеи оплата эл" sheetId="1" r:id="rId1"/>
  </sheets>
  <calcPr calcId="125725"/>
</workbook>
</file>

<file path=xl/calcChain.xml><?xml version="1.0" encoding="utf-8"?>
<calcChain xmlns="http://schemas.openxmlformats.org/spreadsheetml/2006/main">
  <c r="D36" i="1"/>
  <c r="D53"/>
  <c r="C53"/>
  <c r="B53"/>
  <c r="D48"/>
  <c r="C48"/>
  <c r="B48"/>
  <c r="C43"/>
  <c r="B43"/>
  <c r="D43"/>
  <c r="C38"/>
  <c r="B38"/>
  <c r="D38"/>
  <c r="D11"/>
  <c r="D14" s="1"/>
  <c r="D26" s="1"/>
  <c r="B26"/>
  <c r="D24"/>
  <c r="C24"/>
  <c r="B24"/>
  <c r="D19"/>
  <c r="C19"/>
  <c r="B19"/>
  <c r="C14"/>
  <c r="B14"/>
  <c r="D12"/>
  <c r="D10"/>
  <c r="D7"/>
  <c r="D6"/>
  <c r="D9" s="1"/>
  <c r="B9"/>
  <c r="C9"/>
  <c r="C26" l="1"/>
  <c r="B55"/>
  <c r="C55"/>
  <c r="D55"/>
</calcChain>
</file>

<file path=xl/sharedStrings.xml><?xml version="1.0" encoding="utf-8"?>
<sst xmlns="http://schemas.openxmlformats.org/spreadsheetml/2006/main" count="48" uniqueCount="27">
  <si>
    <t>месяц</t>
  </si>
  <si>
    <t>январь</t>
  </si>
  <si>
    <t>февраль</t>
  </si>
  <si>
    <t>март</t>
  </si>
  <si>
    <t>собрано от садоводов</t>
  </si>
  <si>
    <t>итого 1 квартал</t>
  </si>
  <si>
    <t>оплачено в ЧЭС</t>
  </si>
  <si>
    <t>потребление э/э</t>
  </si>
  <si>
    <t>апрель</t>
  </si>
  <si>
    <t>Итого</t>
  </si>
  <si>
    <t>Таблица потребления и оплаты за электроэнергию за 2018 год</t>
  </si>
  <si>
    <t>Долг за 2017 год</t>
  </si>
  <si>
    <t xml:space="preserve">май </t>
  </si>
  <si>
    <t>июнь</t>
  </si>
  <si>
    <t>итого 2 квартал</t>
  </si>
  <si>
    <t>июль</t>
  </si>
  <si>
    <t>август</t>
  </si>
  <si>
    <t>сентябрь</t>
  </si>
  <si>
    <t>итого 3 квартал</t>
  </si>
  <si>
    <t>октябрь</t>
  </si>
  <si>
    <t>ноябрь</t>
  </si>
  <si>
    <t>декабрь</t>
  </si>
  <si>
    <t>итого 4 квартал</t>
  </si>
  <si>
    <t>Таблица потребления и оплаты за электроэнергию за 2019 год</t>
  </si>
  <si>
    <t>Долг за 2018 год</t>
  </si>
  <si>
    <t>задержка сч-фактуры</t>
  </si>
  <si>
    <t>нет данных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</si>
</sst>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sz val="9"/>
      <name val="Arial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4" fontId="3" fillId="0" borderId="1" xfId="1" applyNumberFormat="1" applyFont="1" applyBorder="1" applyAlignment="1">
      <alignment horizontal="right" vertical="top" wrapText="1"/>
    </xf>
    <xf numFmtId="4" fontId="4" fillId="0" borderId="1" xfId="1" applyNumberFormat="1" applyFont="1" applyBorder="1" applyAlignment="1">
      <alignment horizontal="right" vertical="top" wrapText="1"/>
    </xf>
    <xf numFmtId="164" fontId="0" fillId="0" borderId="1" xfId="0" applyNumberFormat="1" applyBorder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2" borderId="1" xfId="0" applyFont="1" applyFill="1" applyBorder="1"/>
    <xf numFmtId="4" fontId="8" fillId="2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8" fillId="3" borderId="1" xfId="0" applyFont="1" applyFill="1" applyBorder="1"/>
    <xf numFmtId="164" fontId="8" fillId="3" borderId="1" xfId="0" applyNumberFormat="1" applyFont="1" applyFill="1" applyBorder="1"/>
    <xf numFmtId="4" fontId="8" fillId="3" borderId="1" xfId="0" applyNumberFormat="1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0" fontId="0" fillId="0" borderId="1" xfId="0" applyFont="1" applyFill="1" applyBorder="1"/>
    <xf numFmtId="164" fontId="0" fillId="0" borderId="1" xfId="0" applyNumberForma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5"/>
  <sheetViews>
    <sheetView tabSelected="1" topLeftCell="A25" workbookViewId="0">
      <selection activeCell="G45" sqref="G45"/>
    </sheetView>
  </sheetViews>
  <sheetFormatPr defaultRowHeight="15"/>
  <cols>
    <col min="1" max="1" width="21.140625" customWidth="1"/>
    <col min="2" max="4" width="24.7109375" customWidth="1"/>
  </cols>
  <sheetData>
    <row r="2" spans="1:4" ht="18.75">
      <c r="A2" s="9" t="s">
        <v>10</v>
      </c>
      <c r="B2" s="9"/>
      <c r="C2" s="9"/>
      <c r="D2" s="9"/>
    </row>
    <row r="3" spans="1:4" ht="30.75" customHeight="1">
      <c r="A3" s="8" t="s">
        <v>0</v>
      </c>
      <c r="B3" s="8" t="s">
        <v>7</v>
      </c>
      <c r="C3" s="8" t="s">
        <v>4</v>
      </c>
      <c r="D3" s="8" t="s">
        <v>6</v>
      </c>
    </row>
    <row r="4" spans="1:4">
      <c r="A4" s="10" t="s">
        <v>11</v>
      </c>
      <c r="B4" s="11">
        <v>240109.49</v>
      </c>
      <c r="C4" s="10"/>
      <c r="D4" s="10"/>
    </row>
    <row r="5" spans="1:4">
      <c r="A5" s="2" t="s">
        <v>1</v>
      </c>
      <c r="B5" s="3">
        <v>799302.94</v>
      </c>
      <c r="C5" s="32" t="s">
        <v>26</v>
      </c>
      <c r="D5" s="3"/>
    </row>
    <row r="6" spans="1:4">
      <c r="A6" s="2" t="s">
        <v>2</v>
      </c>
      <c r="B6" s="3">
        <v>535480.48</v>
      </c>
      <c r="C6" s="33"/>
      <c r="D6" s="3">
        <f>300000+350840+200000+60000+145000+44940</f>
        <v>1100780</v>
      </c>
    </row>
    <row r="7" spans="1:4">
      <c r="A7" s="2" t="s">
        <v>3</v>
      </c>
      <c r="B7" s="3">
        <v>264628.43</v>
      </c>
      <c r="C7" s="34"/>
      <c r="D7" s="3">
        <f>80100+130000</f>
        <v>210100</v>
      </c>
    </row>
    <row r="8" spans="1:4">
      <c r="A8" s="2"/>
      <c r="B8" s="3"/>
      <c r="C8" s="4"/>
      <c r="D8" s="3"/>
    </row>
    <row r="9" spans="1:4" s="1" customFormat="1">
      <c r="A9" s="12" t="s">
        <v>5</v>
      </c>
      <c r="B9" s="13">
        <f>SUM(B5:B7)</f>
        <v>1599411.8499999999</v>
      </c>
      <c r="C9" s="13">
        <f>SUM(C5:C7)</f>
        <v>0</v>
      </c>
      <c r="D9" s="13">
        <f>SUM(D5:D7)</f>
        <v>1310880</v>
      </c>
    </row>
    <row r="10" spans="1:4">
      <c r="A10" s="2" t="s">
        <v>8</v>
      </c>
      <c r="B10" s="6">
        <v>362400.6</v>
      </c>
      <c r="C10" s="3">
        <v>187855</v>
      </c>
      <c r="D10" s="6">
        <f>264628.43+264013.06</f>
        <v>528641.49</v>
      </c>
    </row>
    <row r="11" spans="1:4">
      <c r="A11" s="7" t="s">
        <v>12</v>
      </c>
      <c r="B11" s="6">
        <v>448301.21</v>
      </c>
      <c r="C11" s="3">
        <v>249832</v>
      </c>
      <c r="D11" s="6">
        <f>362400.6+79386.1+144958.42</f>
        <v>586745.12</v>
      </c>
    </row>
    <row r="12" spans="1:4">
      <c r="A12" s="7" t="s">
        <v>13</v>
      </c>
      <c r="B12" s="7">
        <v>625520.09</v>
      </c>
      <c r="C12" s="3">
        <v>241522</v>
      </c>
      <c r="D12" s="7">
        <f>108719.57+294555.78+200000</f>
        <v>603275.35000000009</v>
      </c>
    </row>
    <row r="13" spans="1:4">
      <c r="A13" s="7"/>
      <c r="B13" s="7"/>
      <c r="C13" s="7"/>
      <c r="D13" s="7"/>
    </row>
    <row r="14" spans="1:4">
      <c r="A14" s="14" t="s">
        <v>14</v>
      </c>
      <c r="B14" s="15">
        <f>B10+B11+B12</f>
        <v>1436221.9</v>
      </c>
      <c r="C14" s="16">
        <f>C10+C11+C12</f>
        <v>679209</v>
      </c>
      <c r="D14" s="15">
        <f>D10+D11+D12</f>
        <v>1718661.96</v>
      </c>
    </row>
    <row r="15" spans="1:4">
      <c r="A15" s="17" t="s">
        <v>15</v>
      </c>
      <c r="B15" s="18">
        <v>440740.33</v>
      </c>
      <c r="C15" s="19">
        <v>255069</v>
      </c>
      <c r="D15" s="18">
        <v>246201.43</v>
      </c>
    </row>
    <row r="16" spans="1:4">
      <c r="A16" s="7" t="s">
        <v>16</v>
      </c>
      <c r="B16" s="18">
        <v>521903.14</v>
      </c>
      <c r="C16" s="19">
        <v>182293.4</v>
      </c>
      <c r="D16" s="18">
        <v>749258.23999999999</v>
      </c>
    </row>
    <row r="17" spans="1:4">
      <c r="A17" s="7" t="s">
        <v>17</v>
      </c>
      <c r="B17" s="18">
        <v>588154.80000000005</v>
      </c>
      <c r="C17" s="19">
        <v>166479</v>
      </c>
      <c r="D17" s="18">
        <v>215000</v>
      </c>
    </row>
    <row r="18" spans="1:4">
      <c r="A18" s="17"/>
      <c r="B18" s="18"/>
      <c r="C18" s="19"/>
      <c r="D18" s="18"/>
    </row>
    <row r="19" spans="1:4">
      <c r="A19" s="14" t="s">
        <v>18</v>
      </c>
      <c r="B19" s="15">
        <f>B15+B16+B17</f>
        <v>1550798.27</v>
      </c>
      <c r="C19" s="16">
        <f>C15+C16+C17</f>
        <v>603841.4</v>
      </c>
      <c r="D19" s="15">
        <f>D15+D16+D17</f>
        <v>1210459.67</v>
      </c>
    </row>
    <row r="20" spans="1:4">
      <c r="A20" s="20" t="s">
        <v>19</v>
      </c>
      <c r="B20" s="21">
        <v>461646.47</v>
      </c>
      <c r="C20" s="22">
        <v>376270.54</v>
      </c>
      <c r="D20" s="23">
        <v>588154.07999999996</v>
      </c>
    </row>
    <row r="21" spans="1:4">
      <c r="A21" s="20" t="s">
        <v>20</v>
      </c>
      <c r="B21" s="23">
        <v>382515.24</v>
      </c>
      <c r="C21" s="22">
        <v>163085</v>
      </c>
      <c r="D21" s="23">
        <v>461646.47</v>
      </c>
    </row>
    <row r="22" spans="1:4">
      <c r="A22" s="20" t="s">
        <v>21</v>
      </c>
      <c r="B22" s="23">
        <v>289549.15000000002</v>
      </c>
      <c r="C22" s="22">
        <v>255849.58</v>
      </c>
      <c r="D22" s="23">
        <v>382515.24</v>
      </c>
    </row>
    <row r="23" spans="1:4">
      <c r="A23" s="17"/>
      <c r="B23" s="24"/>
      <c r="C23" s="25"/>
      <c r="D23" s="24"/>
    </row>
    <row r="24" spans="1:4">
      <c r="A24" s="14" t="s">
        <v>22</v>
      </c>
      <c r="B24" s="27">
        <f>B20+B21+B22</f>
        <v>1133710.8599999999</v>
      </c>
      <c r="C24" s="28">
        <f>C20+C21+C22</f>
        <v>795205.12</v>
      </c>
      <c r="D24" s="27">
        <f>D20+D21+D22</f>
        <v>1432315.7899999998</v>
      </c>
    </row>
    <row r="25" spans="1:4">
      <c r="A25" s="17"/>
      <c r="B25" s="26"/>
      <c r="C25" s="26"/>
      <c r="D25" s="26"/>
    </row>
    <row r="26" spans="1:4" ht="23.25" customHeight="1">
      <c r="A26" s="29" t="s">
        <v>9</v>
      </c>
      <c r="B26" s="30">
        <f>B9+B14+B19+B24</f>
        <v>5720142.879999999</v>
      </c>
      <c r="C26" s="30">
        <f>C9+C14+C19+C24</f>
        <v>2078255.52</v>
      </c>
      <c r="D26" s="30">
        <f>D9+D14+D19+D24</f>
        <v>5672317.4199999999</v>
      </c>
    </row>
    <row r="30" spans="1:4">
      <c r="A30" s="31" t="s">
        <v>23</v>
      </c>
      <c r="B30" s="31"/>
      <c r="C30" s="31"/>
      <c r="D30" s="31"/>
    </row>
    <row r="31" spans="1:4" ht="18.75" customHeight="1">
      <c r="A31" s="9"/>
      <c r="B31" s="9"/>
      <c r="C31" s="9"/>
      <c r="D31" s="9"/>
    </row>
    <row r="32" spans="1:4" ht="15.75">
      <c r="A32" s="8" t="s">
        <v>0</v>
      </c>
      <c r="B32" s="8" t="s">
        <v>7</v>
      </c>
      <c r="C32" s="8" t="s">
        <v>4</v>
      </c>
      <c r="D32" s="8" t="s">
        <v>6</v>
      </c>
    </row>
    <row r="33" spans="1:4">
      <c r="A33" s="10" t="s">
        <v>24</v>
      </c>
      <c r="B33" s="11"/>
      <c r="C33" s="10"/>
      <c r="D33" s="10"/>
    </row>
    <row r="34" spans="1:4">
      <c r="A34" s="7" t="s">
        <v>1</v>
      </c>
      <c r="B34" s="3">
        <v>355841.31</v>
      </c>
      <c r="C34" s="5">
        <v>171508.68</v>
      </c>
      <c r="D34" s="3">
        <v>289549.15999999997</v>
      </c>
    </row>
    <row r="35" spans="1:4">
      <c r="A35" s="7" t="s">
        <v>2</v>
      </c>
      <c r="B35" s="3">
        <v>309860.65000000002</v>
      </c>
      <c r="C35" s="5">
        <v>296878.73</v>
      </c>
      <c r="D35" s="35" t="s">
        <v>25</v>
      </c>
    </row>
    <row r="36" spans="1:4">
      <c r="A36" s="7" t="s">
        <v>3</v>
      </c>
      <c r="B36" s="3">
        <v>203553.64</v>
      </c>
      <c r="C36" s="5"/>
      <c r="D36" s="3">
        <f>355841.31+308245.88</f>
        <v>664087.18999999994</v>
      </c>
    </row>
    <row r="37" spans="1:4">
      <c r="A37" s="7"/>
      <c r="B37" s="3"/>
      <c r="C37" s="4"/>
      <c r="D37" s="3"/>
    </row>
    <row r="38" spans="1:4">
      <c r="A38" s="12" t="s">
        <v>5</v>
      </c>
      <c r="B38" s="13">
        <f>SUM(B34:B36)</f>
        <v>869255.6</v>
      </c>
      <c r="C38" s="13">
        <f>SUM(C34:C36)</f>
        <v>468387.41</v>
      </c>
      <c r="D38" s="13">
        <f>SUM(D34:D36)</f>
        <v>953636.34999999986</v>
      </c>
    </row>
    <row r="39" spans="1:4">
      <c r="A39" s="7" t="s">
        <v>8</v>
      </c>
      <c r="B39" s="6"/>
      <c r="C39" s="3"/>
      <c r="D39" s="6"/>
    </row>
    <row r="40" spans="1:4">
      <c r="A40" s="7" t="s">
        <v>12</v>
      </c>
      <c r="B40" s="6"/>
      <c r="C40" s="3"/>
      <c r="D40" s="6"/>
    </row>
    <row r="41" spans="1:4">
      <c r="A41" s="7" t="s">
        <v>13</v>
      </c>
      <c r="B41" s="7"/>
      <c r="C41" s="7"/>
      <c r="D41" s="7"/>
    </row>
    <row r="42" spans="1:4">
      <c r="A42" s="7"/>
      <c r="B42" s="7"/>
      <c r="C42" s="7"/>
      <c r="D42" s="7"/>
    </row>
    <row r="43" spans="1:4">
      <c r="A43" s="14" t="s">
        <v>14</v>
      </c>
      <c r="B43" s="15">
        <f>B39+B40+B41</f>
        <v>0</v>
      </c>
      <c r="C43" s="16">
        <f>C39+C40+C41</f>
        <v>0</v>
      </c>
      <c r="D43" s="15">
        <f>D39+D40+D41</f>
        <v>0</v>
      </c>
    </row>
    <row r="44" spans="1:4">
      <c r="A44" s="17" t="s">
        <v>15</v>
      </c>
      <c r="B44" s="18"/>
      <c r="C44" s="19"/>
      <c r="D44" s="18"/>
    </row>
    <row r="45" spans="1:4">
      <c r="A45" s="7" t="s">
        <v>16</v>
      </c>
      <c r="B45" s="18"/>
      <c r="C45" s="19"/>
      <c r="D45" s="18"/>
    </row>
    <row r="46" spans="1:4">
      <c r="A46" s="7" t="s">
        <v>17</v>
      </c>
      <c r="B46" s="18"/>
      <c r="C46" s="19"/>
      <c r="D46" s="18"/>
    </row>
    <row r="47" spans="1:4">
      <c r="A47" s="17"/>
      <c r="B47" s="18"/>
      <c r="C47" s="19"/>
      <c r="D47" s="18"/>
    </row>
    <row r="48" spans="1:4">
      <c r="A48" s="14" t="s">
        <v>18</v>
      </c>
      <c r="B48" s="15">
        <f>B44+B45+B46</f>
        <v>0</v>
      </c>
      <c r="C48" s="16">
        <f>C44+C45+C46</f>
        <v>0</v>
      </c>
      <c r="D48" s="15">
        <f>D44+D45+D46</f>
        <v>0</v>
      </c>
    </row>
    <row r="49" spans="1:4">
      <c r="A49" s="20" t="s">
        <v>19</v>
      </c>
      <c r="B49" s="21"/>
      <c r="C49" s="22"/>
      <c r="D49" s="23"/>
    </row>
    <row r="50" spans="1:4">
      <c r="A50" s="20" t="s">
        <v>20</v>
      </c>
      <c r="B50" s="23"/>
      <c r="C50" s="22"/>
      <c r="D50" s="23"/>
    </row>
    <row r="51" spans="1:4">
      <c r="A51" s="20" t="s">
        <v>21</v>
      </c>
      <c r="B51" s="23"/>
      <c r="C51" s="22"/>
      <c r="D51" s="23"/>
    </row>
    <row r="52" spans="1:4">
      <c r="A52" s="17"/>
      <c r="B52" s="24"/>
      <c r="C52" s="25"/>
      <c r="D52" s="24"/>
    </row>
    <row r="53" spans="1:4">
      <c r="A53" s="14" t="s">
        <v>22</v>
      </c>
      <c r="B53" s="27">
        <f>B49+B50+B51</f>
        <v>0</v>
      </c>
      <c r="C53" s="28">
        <f>C49+C50+C51</f>
        <v>0</v>
      </c>
      <c r="D53" s="27">
        <f>D49+D50+D51</f>
        <v>0</v>
      </c>
    </row>
    <row r="54" spans="1:4">
      <c r="A54" s="17"/>
      <c r="B54" s="26"/>
      <c r="C54" s="26"/>
      <c r="D54" s="26"/>
    </row>
    <row r="55" spans="1:4" ht="15.75">
      <c r="A55" s="29" t="s">
        <v>9</v>
      </c>
      <c r="B55" s="30">
        <f>B38+B43+B48+B53</f>
        <v>869255.6</v>
      </c>
      <c r="C55" s="30">
        <f>C38+C43+C48+C53</f>
        <v>468387.41</v>
      </c>
      <c r="D55" s="30">
        <f>D38+D43+D48+D53</f>
        <v>953636.34999999986</v>
      </c>
    </row>
  </sheetData>
  <mergeCells count="3">
    <mergeCell ref="A2:D2"/>
    <mergeCell ref="A30:D31"/>
    <mergeCell ref="C5:C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потреблениеи оплата эл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2019-03-30T07:36:33Z</dcterms:modified>
</cp:coreProperties>
</file>